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730" windowHeight="9975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'Лист1'!$A$1:$F$50</definedName>
  </definedNames>
  <calcPr fullCalcOnLoad="1"/>
</workbook>
</file>

<file path=xl/sharedStrings.xml><?xml version="1.0" encoding="utf-8"?>
<sst xmlns="http://schemas.openxmlformats.org/spreadsheetml/2006/main" count="59" uniqueCount="33">
  <si>
    <t>О предоставлении информации</t>
  </si>
  <si>
    <t>Наименование поставщика</t>
  </si>
  <si>
    <t>Объем покупки</t>
  </si>
  <si>
    <t>Цена</t>
  </si>
  <si>
    <t>АО «Миасский машиностроительный завод»</t>
  </si>
  <si>
    <t>АО «Златмаш»</t>
  </si>
  <si>
    <t>Пономарева С.Б.</t>
  </si>
  <si>
    <t>МВтч</t>
  </si>
  <si>
    <t>МВт</t>
  </si>
  <si>
    <t>руб/МВтч</t>
  </si>
  <si>
    <t>руб/МВт</t>
  </si>
  <si>
    <t>ООО «ТД                                     Вишневогорский ГОК»</t>
  </si>
  <si>
    <t>ИТОГО:</t>
  </si>
  <si>
    <t xml:space="preserve">ООО «ЭНЕРГОПРАЙС» </t>
  </si>
  <si>
    <t>М.Г.Баландин</t>
  </si>
  <si>
    <t xml:space="preserve">ООО Агрокомплекс "Чурилово" </t>
  </si>
  <si>
    <t xml:space="preserve">ООО «Перспектива»                                                </t>
  </si>
  <si>
    <t>ответственностью</t>
  </si>
  <si>
    <t xml:space="preserve">Общество с ограниченной </t>
  </si>
  <si>
    <r>
      <t xml:space="preserve"> </t>
    </r>
    <r>
      <rPr>
        <b/>
        <sz val="14"/>
        <color indexed="57"/>
        <rFont val="Tahoma"/>
        <family val="2"/>
      </rPr>
      <t xml:space="preserve">«Уральская энергосбытовая </t>
    </r>
  </si>
  <si>
    <t>компания»</t>
  </si>
  <si>
    <t>бизнес-планирования и тарифообразования</t>
  </si>
  <si>
    <t xml:space="preserve">Заместителю финансового директора - </t>
  </si>
  <si>
    <t>начальнику управления</t>
  </si>
  <si>
    <t>Зелениной А.М.</t>
  </si>
  <si>
    <t>электрической энергии</t>
  </si>
  <si>
    <t>Платонову М.В.</t>
  </si>
  <si>
    <t xml:space="preserve">Начальнику управления закупок </t>
  </si>
  <si>
    <t>Начальник  УВССиКТЭ</t>
  </si>
  <si>
    <t>УВСС</t>
  </si>
  <si>
    <t>(351) 214-94-40</t>
  </si>
  <si>
    <t>АО «Челябоблкоммунэнерго»                                     (АО «ЧОКЭ»)</t>
  </si>
  <si>
    <t xml:space="preserve">             Направляем  информацию о покупке электрической энергии и мощности на розничном рынке у производителей электрической энергии за декабрь 2019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</si>
</sst>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57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b/>
      <sz val="16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57"/>
      <name val="Tahoma"/>
      <family val="2"/>
    </font>
    <font>
      <u val="single"/>
      <sz val="10"/>
      <color indexed="8"/>
      <name val="Verdana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63"/>
      <name val="Arial Narrow"/>
      <family val="0"/>
    </font>
    <font>
      <sz val="11"/>
      <color indexed="8"/>
      <name val="Arial Narrow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b/>
      <sz val="16"/>
      <color rgb="FF000000"/>
      <name val="Arial"/>
      <family val="2"/>
    </font>
    <font>
      <b/>
      <u val="single"/>
      <sz val="12"/>
      <color rgb="FF000000"/>
      <name val="Arial"/>
      <family val="2"/>
    </font>
    <font>
      <b/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rgb="FF5AC37D"/>
      <name val="Tahoma"/>
      <family val="2"/>
    </font>
    <font>
      <b/>
      <sz val="14"/>
      <color rgb="FF5AC37D"/>
      <name val="Tahoma"/>
      <family val="2"/>
    </font>
    <font>
      <u val="single"/>
      <sz val="10"/>
      <color rgb="FF000000"/>
      <name val="Verdana"/>
      <family val="2"/>
    </font>
    <font>
      <b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50" fillId="0" borderId="0" xfId="0" applyFont="1" applyFill="1" applyAlignment="1">
      <alignment horizontal="left" wrapText="1"/>
    </xf>
    <xf numFmtId="0" fontId="51" fillId="0" borderId="0" xfId="0" applyFont="1" applyFill="1" applyBorder="1" applyAlignment="1">
      <alignment horizontal="right" wrapText="1"/>
    </xf>
    <xf numFmtId="0" fontId="52" fillId="0" borderId="0" xfId="0" applyFont="1" applyFill="1" applyAlignment="1">
      <alignment/>
    </xf>
    <xf numFmtId="0" fontId="0" fillId="0" borderId="0" xfId="0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49" fontId="50" fillId="0" borderId="0" xfId="0" applyNumberFormat="1" applyFont="1" applyFill="1" applyAlignment="1">
      <alignment horizontal="left" wrapText="1"/>
    </xf>
    <xf numFmtId="172" fontId="51" fillId="0" borderId="0" xfId="0" applyNumberFormat="1" applyFont="1" applyFill="1" applyBorder="1" applyAlignment="1">
      <alignment horizontal="right" wrapText="1"/>
    </xf>
    <xf numFmtId="0" fontId="50" fillId="0" borderId="0" xfId="0" applyFont="1" applyFill="1" applyAlignment="1">
      <alignment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 horizontal="left"/>
    </xf>
    <xf numFmtId="172" fontId="57" fillId="0" borderId="10" xfId="0" applyNumberFormat="1" applyFont="1" applyFill="1" applyBorder="1" applyAlignment="1">
      <alignment horizontal="right" wrapText="1"/>
    </xf>
    <xf numFmtId="0" fontId="57" fillId="0" borderId="10" xfId="0" applyFont="1" applyFill="1" applyBorder="1" applyAlignment="1">
      <alignment horizontal="right" wrapText="1"/>
    </xf>
    <xf numFmtId="4" fontId="58" fillId="0" borderId="10" xfId="0" applyNumberFormat="1" applyFont="1" applyFill="1" applyBorder="1" applyAlignment="1">
      <alignment horizontal="right" wrapText="1"/>
    </xf>
    <xf numFmtId="0" fontId="57" fillId="0" borderId="11" xfId="0" applyFont="1" applyFill="1" applyBorder="1" applyAlignment="1">
      <alignment horizontal="right" wrapText="1"/>
    </xf>
    <xf numFmtId="0" fontId="57" fillId="0" borderId="12" xfId="0" applyFont="1" applyFill="1" applyBorder="1" applyAlignment="1">
      <alignment horizontal="right" wrapText="1"/>
    </xf>
    <xf numFmtId="4" fontId="58" fillId="0" borderId="12" xfId="0" applyNumberFormat="1" applyFont="1" applyFill="1" applyBorder="1" applyAlignment="1">
      <alignment horizontal="right" wrapText="1"/>
    </xf>
    <xf numFmtId="0" fontId="57" fillId="0" borderId="13" xfId="0" applyFont="1" applyFill="1" applyBorder="1" applyAlignment="1">
      <alignment horizontal="right" wrapText="1"/>
    </xf>
    <xf numFmtId="173" fontId="57" fillId="0" borderId="12" xfId="0" applyNumberFormat="1" applyFont="1" applyFill="1" applyBorder="1" applyAlignment="1">
      <alignment horizontal="right" wrapText="1"/>
    </xf>
    <xf numFmtId="0" fontId="58" fillId="0" borderId="14" xfId="0" applyFont="1" applyFill="1" applyBorder="1" applyAlignment="1">
      <alignment horizontal="right" wrapText="1"/>
    </xf>
    <xf numFmtId="4" fontId="58" fillId="0" borderId="15" xfId="0" applyNumberFormat="1" applyFont="1" applyFill="1" applyBorder="1" applyAlignment="1">
      <alignment horizontal="right" wrapText="1"/>
    </xf>
    <xf numFmtId="0" fontId="58" fillId="0" borderId="16" xfId="0" applyFont="1" applyFill="1" applyBorder="1" applyAlignment="1">
      <alignment horizontal="right" wrapText="1"/>
    </xf>
    <xf numFmtId="172" fontId="57" fillId="0" borderId="15" xfId="0" applyNumberFormat="1" applyFont="1" applyFill="1" applyBorder="1" applyAlignment="1">
      <alignment horizontal="right" wrapText="1"/>
    </xf>
    <xf numFmtId="0" fontId="57" fillId="0" borderId="15" xfId="0" applyFont="1" applyFill="1" applyBorder="1" applyAlignment="1">
      <alignment horizontal="right" wrapText="1"/>
    </xf>
    <xf numFmtId="0" fontId="57" fillId="0" borderId="16" xfId="0" applyFont="1" applyFill="1" applyBorder="1" applyAlignment="1">
      <alignment horizontal="right" wrapText="1"/>
    </xf>
    <xf numFmtId="0" fontId="57" fillId="0" borderId="17" xfId="0" applyFont="1" applyFill="1" applyBorder="1" applyAlignment="1">
      <alignment horizontal="right" wrapText="1"/>
    </xf>
    <xf numFmtId="4" fontId="58" fillId="0" borderId="17" xfId="0" applyNumberFormat="1" applyFont="1" applyFill="1" applyBorder="1" applyAlignment="1">
      <alignment horizontal="right" wrapText="1"/>
    </xf>
    <xf numFmtId="0" fontId="57" fillId="0" borderId="18" xfId="0" applyFont="1" applyFill="1" applyBorder="1" applyAlignment="1">
      <alignment horizontal="right" wrapText="1"/>
    </xf>
    <xf numFmtId="0" fontId="57" fillId="0" borderId="14" xfId="0" applyFont="1" applyFill="1" applyBorder="1" applyAlignment="1">
      <alignment horizontal="right" wrapText="1"/>
    </xf>
    <xf numFmtId="172" fontId="59" fillId="0" borderId="10" xfId="0" applyNumberFormat="1" applyFont="1" applyFill="1" applyBorder="1" applyAlignment="1">
      <alignment horizontal="right" wrapText="1"/>
    </xf>
    <xf numFmtId="0" fontId="59" fillId="0" borderId="11" xfId="0" applyFont="1" applyFill="1" applyBorder="1" applyAlignment="1">
      <alignment horizontal="right" wrapText="1"/>
    </xf>
    <xf numFmtId="0" fontId="57" fillId="0" borderId="0" xfId="0" applyFont="1" applyFill="1" applyBorder="1" applyAlignment="1">
      <alignment horizontal="right" wrapText="1"/>
    </xf>
    <xf numFmtId="173" fontId="59" fillId="0" borderId="12" xfId="0" applyNumberFormat="1" applyFont="1" applyFill="1" applyBorder="1" applyAlignment="1">
      <alignment horizontal="right" wrapText="1"/>
    </xf>
    <xf numFmtId="0" fontId="59" fillId="0" borderId="13" xfId="0" applyFont="1" applyFill="1" applyBorder="1" applyAlignment="1">
      <alignment horizontal="right" wrapText="1"/>
    </xf>
    <xf numFmtId="0" fontId="60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 horizontal="center"/>
    </xf>
    <xf numFmtId="0" fontId="64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5" fillId="0" borderId="0" xfId="0" applyFont="1" applyFill="1" applyAlignment="1">
      <alignment wrapText="1"/>
    </xf>
    <xf numFmtId="0" fontId="65" fillId="0" borderId="0" xfId="0" applyFont="1" applyFill="1" applyAlignment="1">
      <alignment horizontal="left" wrapText="1"/>
    </xf>
    <xf numFmtId="0" fontId="66" fillId="0" borderId="19" xfId="0" applyFont="1" applyFill="1" applyBorder="1" applyAlignment="1">
      <alignment vertical="top" wrapText="1"/>
    </xf>
    <xf numFmtId="172" fontId="58" fillId="0" borderId="10" xfId="0" applyNumberFormat="1" applyFont="1" applyFill="1" applyBorder="1" applyAlignment="1">
      <alignment horizontal="right" wrapText="1"/>
    </xf>
    <xf numFmtId="172" fontId="58" fillId="0" borderId="20" xfId="0" applyNumberFormat="1" applyFont="1" applyFill="1" applyBorder="1" applyAlignment="1">
      <alignment horizontal="right" wrapText="1"/>
    </xf>
    <xf numFmtId="0" fontId="58" fillId="0" borderId="20" xfId="0" applyFont="1" applyFill="1" applyBorder="1" applyAlignment="1">
      <alignment horizontal="right" wrapText="1"/>
    </xf>
    <xf numFmtId="4" fontId="58" fillId="0" borderId="20" xfId="0" applyNumberFormat="1" applyFont="1" applyFill="1" applyBorder="1" applyAlignment="1">
      <alignment horizontal="right" wrapText="1"/>
    </xf>
    <xf numFmtId="172" fontId="58" fillId="0" borderId="15" xfId="0" applyNumberFormat="1" applyFont="1" applyFill="1" applyBorder="1" applyAlignment="1">
      <alignment horizontal="right" wrapText="1"/>
    </xf>
    <xf numFmtId="0" fontId="58" fillId="0" borderId="15" xfId="0" applyFont="1" applyFill="1" applyBorder="1" applyAlignment="1">
      <alignment horizontal="right" wrapText="1"/>
    </xf>
    <xf numFmtId="4" fontId="58" fillId="0" borderId="21" xfId="0" applyNumberFormat="1" applyFont="1" applyFill="1" applyBorder="1" applyAlignment="1">
      <alignment horizontal="right" wrapText="1"/>
    </xf>
    <xf numFmtId="4" fontId="58" fillId="0" borderId="22" xfId="0" applyNumberFormat="1" applyFont="1" applyFill="1" applyBorder="1" applyAlignment="1">
      <alignment horizontal="right" wrapText="1"/>
    </xf>
    <xf numFmtId="172" fontId="57" fillId="0" borderId="12" xfId="0" applyNumberFormat="1" applyFont="1" applyFill="1" applyBorder="1" applyAlignment="1">
      <alignment horizontal="right" wrapText="1"/>
    </xf>
    <xf numFmtId="0" fontId="54" fillId="0" borderId="0" xfId="0" applyFont="1" applyFill="1" applyAlignment="1">
      <alignment horizontal="right"/>
    </xf>
    <xf numFmtId="172" fontId="57" fillId="0" borderId="20" xfId="0" applyNumberFormat="1" applyFont="1" applyFill="1" applyBorder="1" applyAlignment="1">
      <alignment horizontal="right" wrapText="1"/>
    </xf>
    <xf numFmtId="0" fontId="57" fillId="0" borderId="20" xfId="0" applyFont="1" applyFill="1" applyBorder="1" applyAlignment="1">
      <alignment horizontal="right" wrapText="1"/>
    </xf>
    <xf numFmtId="172" fontId="58" fillId="0" borderId="23" xfId="0" applyNumberFormat="1" applyFont="1" applyFill="1" applyBorder="1" applyAlignment="1">
      <alignment horizontal="right" wrapText="1"/>
    </xf>
    <xf numFmtId="0" fontId="54" fillId="0" borderId="0" xfId="0" applyFont="1" applyFill="1" applyAlignment="1">
      <alignment horizontal="left"/>
    </xf>
    <xf numFmtId="4" fontId="58" fillId="0" borderId="23" xfId="0" applyNumberFormat="1" applyFont="1" applyFill="1" applyBorder="1" applyAlignment="1">
      <alignment horizontal="right" wrapText="1"/>
    </xf>
    <xf numFmtId="0" fontId="50" fillId="0" borderId="0" xfId="0" applyFont="1" applyFill="1" applyBorder="1" applyAlignment="1">
      <alignment vertical="top" wrapText="1"/>
    </xf>
    <xf numFmtId="0" fontId="67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58" fillId="0" borderId="24" xfId="0" applyFont="1" applyFill="1" applyBorder="1" applyAlignment="1">
      <alignment vertical="top" wrapText="1"/>
    </xf>
    <xf numFmtId="0" fontId="58" fillId="0" borderId="25" xfId="0" applyFont="1" applyFill="1" applyBorder="1" applyAlignment="1">
      <alignment vertical="top" wrapText="1"/>
    </xf>
    <xf numFmtId="0" fontId="66" fillId="0" borderId="26" xfId="0" applyFont="1" applyFill="1" applyBorder="1" applyAlignment="1">
      <alignment vertical="top" wrapText="1"/>
    </xf>
    <xf numFmtId="0" fontId="66" fillId="0" borderId="25" xfId="0" applyFont="1" applyFill="1" applyBorder="1" applyAlignment="1">
      <alignment vertical="top" wrapText="1"/>
    </xf>
    <xf numFmtId="0" fontId="66" fillId="0" borderId="27" xfId="0" applyFont="1" applyFill="1" applyBorder="1" applyAlignment="1">
      <alignment horizontal="center" vertical="top" wrapText="1"/>
    </xf>
    <xf numFmtId="0" fontId="66" fillId="0" borderId="28" xfId="0" applyFont="1" applyFill="1" applyBorder="1" applyAlignment="1">
      <alignment horizontal="center" vertical="top" wrapText="1"/>
    </xf>
    <xf numFmtId="0" fontId="66" fillId="0" borderId="29" xfId="0" applyFont="1" applyFill="1" applyBorder="1" applyAlignment="1">
      <alignment horizontal="center" vertical="top" wrapText="1"/>
    </xf>
    <xf numFmtId="0" fontId="68" fillId="0" borderId="0" xfId="0" applyFont="1" applyFill="1" applyAlignment="1">
      <alignment horizontal="left" vertical="center" wrapText="1"/>
    </xf>
    <xf numFmtId="0" fontId="58" fillId="0" borderId="26" xfId="0" applyFont="1" applyFill="1" applyBorder="1" applyAlignment="1">
      <alignment vertical="top" wrapText="1"/>
    </xf>
    <xf numFmtId="0" fontId="58" fillId="0" borderId="19" xfId="0" applyFont="1" applyFill="1" applyBorder="1" applyAlignment="1">
      <alignment horizontal="left" vertical="top" wrapText="1"/>
    </xf>
    <xf numFmtId="0" fontId="58" fillId="0" borderId="30" xfId="0" applyFont="1" applyFill="1" applyBorder="1" applyAlignment="1">
      <alignment horizontal="left" vertical="top" wrapText="1"/>
    </xf>
    <xf numFmtId="0" fontId="58" fillId="0" borderId="31" xfId="0" applyFont="1" applyFill="1" applyBorder="1" applyAlignment="1">
      <alignment horizontal="left" vertical="top" wrapText="1"/>
    </xf>
    <xf numFmtId="0" fontId="58" fillId="0" borderId="24" xfId="0" applyFont="1" applyFill="1" applyBorder="1" applyAlignment="1">
      <alignment horizontal="left" vertical="top" wrapText="1"/>
    </xf>
    <xf numFmtId="0" fontId="58" fillId="0" borderId="32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2</xdr:col>
      <xdr:colOff>781050</xdr:colOff>
      <xdr:row>4</xdr:row>
      <xdr:rowOff>38100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52400"/>
          <a:ext cx="3124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5</xdr:row>
      <xdr:rowOff>85725</xdr:rowOff>
    </xdr:from>
    <xdr:to>
      <xdr:col>2</xdr:col>
      <xdr:colOff>247650</xdr:colOff>
      <xdr:row>9</xdr:row>
      <xdr:rowOff>104775</xdr:rowOff>
    </xdr:to>
    <xdr:sp>
      <xdr:nvSpPr>
        <xdr:cNvPr id="2" name="Rectangle 16"/>
        <xdr:cNvSpPr>
          <a:spLocks/>
        </xdr:cNvSpPr>
      </xdr:nvSpPr>
      <xdr:spPr>
        <a:xfrm>
          <a:off x="76200" y="1133475"/>
          <a:ext cx="273367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__________________ №_______________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На №_______________ от______________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83;&#1072;&#1090;&#1084;&#1072;&#1096;%2012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52;&#1047;%2012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7;&#1088;&#1089;&#1087;&#1077;&#1082;&#1090;&#1080;&#1074;&#1072;%2012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4;%20&#1042;&#1043;&#1054;&#1050;%2012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54;&#1050;&#1069;%2012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40;&#1049;&#1057;12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91;&#1088;&#1080;&#1083;&#1086;&#1074;&#1086;%2012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расчет"/>
      <sheetName val="АТС"/>
      <sheetName val="акт учета перетоков"/>
    </sheetNames>
    <sheetDataSet>
      <sheetData sheetId="1">
        <row r="762">
          <cell r="K762">
            <v>1.0749000000000002</v>
          </cell>
          <cell r="L762">
            <v>1752350</v>
          </cell>
        </row>
        <row r="763">
          <cell r="K763">
            <v>791393.29</v>
          </cell>
          <cell r="L763">
            <v>0.928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активная"/>
      <sheetName val="реактивная"/>
      <sheetName val="потери"/>
      <sheetName val="баланс"/>
      <sheetName val="Энергоинвест"/>
      <sheetName val="расчет"/>
      <sheetName val="АТС"/>
      <sheetName val="акт учета перетоков"/>
    </sheetNames>
    <sheetDataSet>
      <sheetData sheetId="6">
        <row r="762">
          <cell r="AJ762">
            <v>1.06181</v>
          </cell>
          <cell r="AK762">
            <v>1634241.8</v>
          </cell>
        </row>
        <row r="763">
          <cell r="AJ763">
            <v>791393.29</v>
          </cell>
          <cell r="AK763">
            <v>0.751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активная"/>
      <sheetName val="АТС"/>
      <sheetName val="Приложение 11"/>
      <sheetName val="акт учета перетоков ГП"/>
      <sheetName val="почасовой акт РУСЭС"/>
      <sheetName val="почасовой акт ПСТ"/>
      <sheetName val="почасовой акт ОЭС"/>
      <sheetName val="почасовй акт Атом"/>
      <sheetName val="почасовй акт ЧРДУ"/>
    </sheetNames>
    <sheetDataSet>
      <sheetData sheetId="1">
        <row r="762">
          <cell r="BQ762">
            <v>1.06674</v>
          </cell>
          <cell r="BR762">
            <v>17036533</v>
          </cell>
        </row>
        <row r="763">
          <cell r="BQ763">
            <v>791393.29</v>
          </cell>
          <cell r="BR763">
            <v>24.146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офиль №0010050279 яч.409 ГПП "/>
      <sheetName val="Профиль №0807125089 ГПА-6 ЭЦ"/>
      <sheetName val="Профиль №0807125219 ГПА-5 ЭЦ "/>
      <sheetName val="Профиль №0809111244  яч.8 ЭЦ "/>
      <sheetName val="Профиль №0812100370 яч.10 ЭЦ"/>
      <sheetName val="Диаграмма1"/>
      <sheetName val="проверка"/>
      <sheetName val="расчет"/>
      <sheetName val="АТС"/>
      <sheetName val="Акт учета перетоков"/>
    </sheetNames>
    <sheetDataSet>
      <sheetData sheetId="7">
        <row r="761">
          <cell r="K761">
            <v>1.19791</v>
          </cell>
          <cell r="L761">
            <v>23767</v>
          </cell>
        </row>
        <row r="762">
          <cell r="K762">
            <v>783317.84</v>
          </cell>
          <cell r="L762">
            <v>0.029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активная"/>
      <sheetName val="потери"/>
      <sheetName val="АТС"/>
      <sheetName val="акт учета перетоков"/>
    </sheetNames>
    <sheetDataSet>
      <sheetData sheetId="1">
        <row r="762">
          <cell r="AA762">
            <v>1.01511</v>
          </cell>
          <cell r="AB762">
            <v>5</v>
          </cell>
        </row>
        <row r="763">
          <cell r="AA763">
            <v>751016.08</v>
          </cell>
          <cell r="AB76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активная"/>
      <sheetName val="потери"/>
      <sheetName val="АТС"/>
      <sheetName val="акт учета перетоков"/>
      <sheetName val="свод по показаниям"/>
    </sheetNames>
    <sheetDataSet>
      <sheetData sheetId="1">
        <row r="762">
          <cell r="BK762">
            <v>0.98048</v>
          </cell>
          <cell r="BL762">
            <v>23498</v>
          </cell>
        </row>
        <row r="763">
          <cell r="BK763">
            <v>726789.75</v>
          </cell>
          <cell r="BL763">
            <v>0.006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расчет"/>
      <sheetName val="АТС"/>
      <sheetName val="акт учета перетоков"/>
      <sheetName val="Профили для расчета"/>
      <sheetName val="Лист1"/>
      <sheetName val="Расчет профиля"/>
    </sheetNames>
    <sheetDataSet>
      <sheetData sheetId="1">
        <row r="762">
          <cell r="AA762">
            <v>1.20333</v>
          </cell>
          <cell r="AB762">
            <v>781094</v>
          </cell>
        </row>
        <row r="763">
          <cell r="AA763">
            <v>783317.84</v>
          </cell>
          <cell r="AB763">
            <v>3.899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1"/>
  <sheetViews>
    <sheetView tabSelected="1" zoomScale="130" zoomScaleNormal="130" zoomScaleSheetLayoutView="130" zoomScalePageLayoutView="0" workbookViewId="0" topLeftCell="A1">
      <selection activeCell="C42" sqref="C42"/>
    </sheetView>
  </sheetViews>
  <sheetFormatPr defaultColWidth="9.140625" defaultRowHeight="15"/>
  <cols>
    <col min="1" max="1" width="5.28125" style="4" customWidth="1"/>
    <col min="2" max="2" width="33.140625" style="4" customWidth="1"/>
    <col min="3" max="3" width="18.00390625" style="4" customWidth="1"/>
    <col min="4" max="4" width="11.28125" style="4" customWidth="1"/>
    <col min="5" max="5" width="18.421875" style="4" customWidth="1"/>
    <col min="6" max="6" width="15.28125" style="4" customWidth="1"/>
    <col min="7" max="7" width="11.140625" style="4" customWidth="1"/>
    <col min="8" max="16384" width="9.140625" style="4" customWidth="1"/>
  </cols>
  <sheetData>
    <row r="2" ht="15">
      <c r="E2" s="35" t="s">
        <v>18</v>
      </c>
    </row>
    <row r="3" ht="15">
      <c r="E3" s="35" t="s">
        <v>17</v>
      </c>
    </row>
    <row r="4" ht="19.5" customHeight="1">
      <c r="E4" s="36" t="s">
        <v>19</v>
      </c>
    </row>
    <row r="5" ht="18">
      <c r="E5" s="36" t="s">
        <v>20</v>
      </c>
    </row>
    <row r="7" ht="16.5">
      <c r="D7" s="10" t="s">
        <v>22</v>
      </c>
    </row>
    <row r="8" ht="16.5">
      <c r="D8" s="10" t="s">
        <v>23</v>
      </c>
    </row>
    <row r="9" ht="16.5">
      <c r="D9" s="10" t="s">
        <v>21</v>
      </c>
    </row>
    <row r="10" spans="2:4" ht="20.25">
      <c r="B10" s="3"/>
      <c r="C10" s="3"/>
      <c r="D10" s="10" t="s">
        <v>24</v>
      </c>
    </row>
    <row r="11" spans="2:4" ht="15.75">
      <c r="B11" s="37"/>
      <c r="C11" s="5"/>
      <c r="D11" s="5"/>
    </row>
    <row r="12" spans="3:4" ht="16.5">
      <c r="C12" s="6"/>
      <c r="D12" s="10" t="s">
        <v>27</v>
      </c>
    </row>
    <row r="13" spans="1:4" ht="16.5">
      <c r="A13" s="38"/>
      <c r="D13" s="10" t="s">
        <v>25</v>
      </c>
    </row>
    <row r="14" spans="1:4" ht="16.5">
      <c r="A14" s="38"/>
      <c r="B14" s="39" t="s">
        <v>0</v>
      </c>
      <c r="D14" s="10" t="s">
        <v>26</v>
      </c>
    </row>
    <row r="15" spans="1:3" ht="16.5">
      <c r="A15" s="38"/>
      <c r="C15" s="10"/>
    </row>
    <row r="16" ht="15.75">
      <c r="A16" s="38"/>
    </row>
    <row r="17" spans="1:12" ht="15.75">
      <c r="A17" s="38"/>
      <c r="G17" s="38"/>
      <c r="H17" s="38"/>
      <c r="I17" s="38"/>
      <c r="J17" s="40"/>
      <c r="K17" s="40"/>
      <c r="L17" s="40"/>
    </row>
    <row r="18" spans="2:12" ht="34.5" customHeight="1">
      <c r="B18" s="69" t="s">
        <v>32</v>
      </c>
      <c r="C18" s="69"/>
      <c r="D18" s="69"/>
      <c r="E18" s="69"/>
      <c r="F18" s="69"/>
      <c r="G18" s="41"/>
      <c r="H18" s="41"/>
      <c r="I18" s="41"/>
      <c r="J18" s="41"/>
      <c r="K18" s="41"/>
      <c r="L18" s="41"/>
    </row>
    <row r="19" spans="1:12" ht="15" customHeight="1" thickBot="1">
      <c r="A19" s="42"/>
      <c r="B19" s="1"/>
      <c r="C19" s="7"/>
      <c r="D19" s="1"/>
      <c r="E19" s="1"/>
      <c r="F19" s="1"/>
      <c r="G19" s="42"/>
      <c r="H19" s="42"/>
      <c r="I19" s="42"/>
      <c r="J19" s="41"/>
      <c r="K19" s="41"/>
      <c r="L19" s="41"/>
    </row>
    <row r="20" spans="2:6" ht="21" customHeight="1" thickBot="1">
      <c r="B20" s="43" t="s">
        <v>1</v>
      </c>
      <c r="C20" s="66" t="s">
        <v>2</v>
      </c>
      <c r="D20" s="68"/>
      <c r="E20" s="66" t="s">
        <v>3</v>
      </c>
      <c r="F20" s="67"/>
    </row>
    <row r="21" spans="2:6" ht="15" customHeight="1">
      <c r="B21" s="70" t="s">
        <v>4</v>
      </c>
      <c r="C21" s="12">
        <f>'[2]расчет'!$AK$762/1000</f>
        <v>1634.2418</v>
      </c>
      <c r="D21" s="13" t="s">
        <v>7</v>
      </c>
      <c r="E21" s="14">
        <f>'[2]расчет'!$AJ$762*1000</f>
        <v>1061.81</v>
      </c>
      <c r="F21" s="15" t="s">
        <v>9</v>
      </c>
    </row>
    <row r="22" spans="2:6" ht="15.75" thickBot="1">
      <c r="B22" s="63"/>
      <c r="C22" s="19">
        <f>'[2]расчет'!$AK$763</f>
        <v>0.751</v>
      </c>
      <c r="D22" s="16" t="s">
        <v>8</v>
      </c>
      <c r="E22" s="17">
        <f>'[2]расчет'!$AJ$763</f>
        <v>791393.29</v>
      </c>
      <c r="F22" s="18" t="s">
        <v>10</v>
      </c>
    </row>
    <row r="23" spans="2:6" ht="15" customHeight="1">
      <c r="B23" s="70" t="s">
        <v>11</v>
      </c>
      <c r="C23" s="44">
        <f>'[4]расчет'!$L$761/1000</f>
        <v>23.767</v>
      </c>
      <c r="D23" s="13" t="s">
        <v>7</v>
      </c>
      <c r="E23" s="14">
        <f>'[4]расчет'!$K$761*1000</f>
        <v>1197.91</v>
      </c>
      <c r="F23" s="15" t="s">
        <v>9</v>
      </c>
    </row>
    <row r="24" spans="2:6" ht="15.75" thickBot="1">
      <c r="B24" s="63"/>
      <c r="C24" s="16">
        <f>'[4]расчет'!$L$762</f>
        <v>0.029</v>
      </c>
      <c r="D24" s="16" t="s">
        <v>8</v>
      </c>
      <c r="E24" s="17">
        <f>'[4]расчет'!$K$762</f>
        <v>783317.84</v>
      </c>
      <c r="F24" s="18" t="s">
        <v>10</v>
      </c>
    </row>
    <row r="25" spans="2:6" ht="15" hidden="1">
      <c r="B25" s="71"/>
      <c r="C25" s="12"/>
      <c r="D25" s="13"/>
      <c r="E25" s="14"/>
      <c r="F25" s="15"/>
    </row>
    <row r="26" spans="2:6" ht="15.75" hidden="1" thickBot="1">
      <c r="B26" s="72"/>
      <c r="C26" s="19"/>
      <c r="D26" s="16"/>
      <c r="E26" s="17"/>
      <c r="F26" s="18"/>
    </row>
    <row r="27" spans="2:6" ht="15">
      <c r="B27" s="73" t="s">
        <v>16</v>
      </c>
      <c r="C27" s="45">
        <f>'[3]активная'!$BR$762/1000</f>
        <v>17036.533</v>
      </c>
      <c r="D27" s="46" t="s">
        <v>7</v>
      </c>
      <c r="E27" s="47">
        <f>'[3]активная'!$BQ$762*1000</f>
        <v>1066.74</v>
      </c>
      <c r="F27" s="20" t="s">
        <v>9</v>
      </c>
    </row>
    <row r="28" spans="2:6" ht="15.75" thickBot="1">
      <c r="B28" s="74"/>
      <c r="C28" s="48">
        <f>'[3]активная'!$BR$763</f>
        <v>24.146</v>
      </c>
      <c r="D28" s="49" t="s">
        <v>8</v>
      </c>
      <c r="E28" s="21">
        <f>'[3]активная'!$BQ$763</f>
        <v>791393.29</v>
      </c>
      <c r="F28" s="22" t="s">
        <v>10</v>
      </c>
    </row>
    <row r="29" spans="2:6" ht="15" hidden="1">
      <c r="B29" s="75"/>
      <c r="C29" s="23"/>
      <c r="D29" s="24"/>
      <c r="E29" s="21"/>
      <c r="F29" s="25"/>
    </row>
    <row r="30" spans="2:6" ht="15.75" hidden="1" thickBot="1">
      <c r="B30" s="73"/>
      <c r="C30" s="26"/>
      <c r="D30" s="26"/>
      <c r="E30" s="27"/>
      <c r="F30" s="28"/>
    </row>
    <row r="31" spans="2:6" ht="15" hidden="1">
      <c r="B31" s="71"/>
      <c r="C31" s="12"/>
      <c r="D31" s="13"/>
      <c r="E31" s="14"/>
      <c r="F31" s="15"/>
    </row>
    <row r="32" spans="2:6" ht="15.75" hidden="1" thickBot="1">
      <c r="B32" s="72"/>
      <c r="C32" s="16"/>
      <c r="D32" s="16"/>
      <c r="E32" s="17"/>
      <c r="F32" s="18"/>
    </row>
    <row r="33" spans="2:6" ht="15">
      <c r="B33" s="70" t="s">
        <v>5</v>
      </c>
      <c r="C33" s="12">
        <f>'[1]расчет'!$L$762/1000</f>
        <v>1752.35</v>
      </c>
      <c r="D33" s="13" t="s">
        <v>7</v>
      </c>
      <c r="E33" s="14">
        <f>'[1]расчет'!$K$762*1000</f>
        <v>1074.9</v>
      </c>
      <c r="F33" s="15" t="s">
        <v>9</v>
      </c>
    </row>
    <row r="34" spans="2:6" ht="15.75" thickBot="1">
      <c r="B34" s="63"/>
      <c r="C34" s="16">
        <f>'[1]расчет'!$L$763</f>
        <v>0.928</v>
      </c>
      <c r="D34" s="16" t="s">
        <v>8</v>
      </c>
      <c r="E34" s="50">
        <f>'[1]расчет'!$K$763</f>
        <v>791393.29</v>
      </c>
      <c r="F34" s="18" t="s">
        <v>10</v>
      </c>
    </row>
    <row r="35" spans="2:6" ht="15" customHeight="1">
      <c r="B35" s="70" t="s">
        <v>31</v>
      </c>
      <c r="C35" s="12">
        <f>'[5]активная'!$AB$762/1000</f>
        <v>0.005</v>
      </c>
      <c r="D35" s="13" t="s">
        <v>7</v>
      </c>
      <c r="E35" s="51">
        <f>'[5]активная'!$AA$762*1000</f>
        <v>1015.1099999999999</v>
      </c>
      <c r="F35" s="15" t="s">
        <v>9</v>
      </c>
    </row>
    <row r="36" spans="2:6" ht="15.75" thickBot="1">
      <c r="B36" s="63"/>
      <c r="C36" s="52">
        <f>'[5]активная'!$AB$763</f>
        <v>0</v>
      </c>
      <c r="D36" s="16" t="s">
        <v>8</v>
      </c>
      <c r="E36" s="50">
        <f>'[5]активная'!$AA$763</f>
        <v>751016.08</v>
      </c>
      <c r="F36" s="18" t="s">
        <v>10</v>
      </c>
    </row>
    <row r="37" spans="1:6" ht="15.75">
      <c r="A37" s="53"/>
      <c r="B37" s="62" t="s">
        <v>13</v>
      </c>
      <c r="C37" s="54">
        <f>'[6]активная'!$BL$762/1000</f>
        <v>23.498</v>
      </c>
      <c r="D37" s="55" t="s">
        <v>7</v>
      </c>
      <c r="E37" s="56">
        <f>'[6]активная'!$BK$762*1000</f>
        <v>980.48</v>
      </c>
      <c r="F37" s="29" t="s">
        <v>9</v>
      </c>
    </row>
    <row r="38" spans="1:6" ht="15.75" customHeight="1" thickBot="1">
      <c r="A38" s="57"/>
      <c r="B38" s="63"/>
      <c r="C38" s="52">
        <f>'[6]активная'!$BL$763</f>
        <v>0.006</v>
      </c>
      <c r="D38" s="16" t="s">
        <v>8</v>
      </c>
      <c r="E38" s="50">
        <f>'[6]активная'!$BK$763</f>
        <v>726789.75</v>
      </c>
      <c r="F38" s="18" t="s">
        <v>10</v>
      </c>
    </row>
    <row r="39" spans="1:6" ht="15.75">
      <c r="A39" s="57"/>
      <c r="B39" s="62" t="s">
        <v>15</v>
      </c>
      <c r="C39" s="54">
        <f>'[7]расчет'!$AB$762/1000</f>
        <v>781.094</v>
      </c>
      <c r="D39" s="55" t="s">
        <v>7</v>
      </c>
      <c r="E39" s="58">
        <f>'[7]расчет'!$AA$762*1000</f>
        <v>1203.33</v>
      </c>
      <c r="F39" s="29" t="s">
        <v>9</v>
      </c>
    </row>
    <row r="40" spans="1:6" ht="16.5" thickBot="1">
      <c r="A40" s="57"/>
      <c r="B40" s="63"/>
      <c r="C40" s="52">
        <f>'[7]расчет'!$AB$763</f>
        <v>3.899</v>
      </c>
      <c r="D40" s="16" t="s">
        <v>8</v>
      </c>
      <c r="E40" s="50">
        <f>'[7]расчет'!$AA$763</f>
        <v>783317.84</v>
      </c>
      <c r="F40" s="18" t="s">
        <v>10</v>
      </c>
    </row>
    <row r="41" spans="1:6" ht="15.75">
      <c r="A41" s="57"/>
      <c r="B41" s="64" t="s">
        <v>12</v>
      </c>
      <c r="C41" s="30">
        <f>C21+C23+C25+C27+C31+C33+C35+C37+C39</f>
        <v>21251.4888</v>
      </c>
      <c r="D41" s="31" t="s">
        <v>7</v>
      </c>
      <c r="E41" s="32"/>
      <c r="F41" s="32"/>
    </row>
    <row r="42" spans="1:6" ht="16.5" thickBot="1">
      <c r="A42" s="57"/>
      <c r="B42" s="65"/>
      <c r="C42" s="33">
        <f>C22+C24+C26+C28+C32+C34+C36+C38+C40</f>
        <v>29.759000000000004</v>
      </c>
      <c r="D42" s="34" t="s">
        <v>8</v>
      </c>
      <c r="E42" s="32"/>
      <c r="F42" s="32"/>
    </row>
    <row r="43" spans="2:6" ht="15">
      <c r="B43" s="59"/>
      <c r="C43" s="2"/>
      <c r="D43" s="2"/>
      <c r="E43" s="2"/>
      <c r="F43" s="2"/>
    </row>
    <row r="44" spans="1:6" ht="15.75">
      <c r="A44" s="57"/>
      <c r="B44" s="59"/>
      <c r="C44" s="8"/>
      <c r="D44" s="2"/>
      <c r="E44" s="2"/>
      <c r="F44" s="2"/>
    </row>
    <row r="45" spans="1:6" ht="16.5">
      <c r="A45" s="57"/>
      <c r="B45" s="11" t="s">
        <v>28</v>
      </c>
      <c r="C45" s="9"/>
      <c r="D45" s="9"/>
      <c r="E45" s="11" t="s">
        <v>14</v>
      </c>
      <c r="F45" s="9"/>
    </row>
    <row r="46" spans="2:6" ht="15">
      <c r="B46" s="9"/>
      <c r="C46" s="9"/>
      <c r="D46" s="9"/>
      <c r="E46" s="9"/>
      <c r="F46" s="9"/>
    </row>
    <row r="47" spans="2:6" ht="15">
      <c r="B47" s="9"/>
      <c r="C47" s="9"/>
      <c r="D47" s="9"/>
      <c r="E47" s="9"/>
      <c r="F47" s="9"/>
    </row>
    <row r="48" spans="2:6" ht="15">
      <c r="B48" s="60" t="s">
        <v>29</v>
      </c>
      <c r="C48" s="9"/>
      <c r="D48" s="9"/>
      <c r="E48" s="9"/>
      <c r="F48" s="9"/>
    </row>
    <row r="49" spans="2:6" ht="13.5" customHeight="1">
      <c r="B49" s="60" t="s">
        <v>6</v>
      </c>
      <c r="C49" s="9"/>
      <c r="D49" s="9"/>
      <c r="E49" s="9"/>
      <c r="F49" s="9"/>
    </row>
    <row r="50" spans="2:6" ht="12.75" customHeight="1">
      <c r="B50" s="61" t="s">
        <v>30</v>
      </c>
      <c r="C50" s="9"/>
      <c r="D50" s="9"/>
      <c r="E50" s="9"/>
      <c r="F50" s="9"/>
    </row>
    <row r="51" spans="2:6" ht="15">
      <c r="B51" s="9"/>
      <c r="C51" s="9"/>
      <c r="D51" s="9"/>
      <c r="E51" s="9"/>
      <c r="F51" s="9"/>
    </row>
  </sheetData>
  <sheetProtection/>
  <mergeCells count="14">
    <mergeCell ref="B25:B26"/>
    <mergeCell ref="B27:B28"/>
    <mergeCell ref="B29:B30"/>
    <mergeCell ref="B31:B32"/>
    <mergeCell ref="B37:B38"/>
    <mergeCell ref="B41:B42"/>
    <mergeCell ref="E20:F20"/>
    <mergeCell ref="C20:D20"/>
    <mergeCell ref="B39:B40"/>
    <mergeCell ref="B18:F18"/>
    <mergeCell ref="B33:B34"/>
    <mergeCell ref="B35:B36"/>
    <mergeCell ref="B21:B22"/>
    <mergeCell ref="B23:B24"/>
  </mergeCells>
  <printOptions/>
  <pageMargins left="0" right="0" top="0" bottom="0" header="0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Пономарева Светлана Борисовна</dc:creator>
  <cp:keywords/>
  <dc:description/>
  <cp:lastModifiedBy>Пономарева Светлана Борисовна</cp:lastModifiedBy>
  <cp:lastPrinted>2019-11-11T04:53:08Z</cp:lastPrinted>
  <dcterms:created xsi:type="dcterms:W3CDTF">2017-01-11T10:07:03Z</dcterms:created>
  <dcterms:modified xsi:type="dcterms:W3CDTF">2020-01-13T03:18:24Z</dcterms:modified>
  <cp:category/>
  <cp:version/>
  <cp:contentType/>
  <cp:contentStatus/>
</cp:coreProperties>
</file>