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730" windowHeight="9975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'Лист1'!$A$1:$F$26</definedName>
  </definedNames>
  <calcPr fullCalcOnLoad="1"/>
</workbook>
</file>

<file path=xl/sharedStrings.xml><?xml version="1.0" encoding="utf-8"?>
<sst xmlns="http://schemas.openxmlformats.org/spreadsheetml/2006/main" count="42" uniqueCount="16">
  <si>
    <t>Наименование поставщика</t>
  </si>
  <si>
    <t>Объем покупки</t>
  </si>
  <si>
    <t>Цена</t>
  </si>
  <si>
    <t>АО «Миасский машиностроительный завод»</t>
  </si>
  <si>
    <t>АО «Златмаш»</t>
  </si>
  <si>
    <t>МВтч</t>
  </si>
  <si>
    <t>МВт</t>
  </si>
  <si>
    <t>руб/МВтч</t>
  </si>
  <si>
    <t>руб/МВт</t>
  </si>
  <si>
    <t>ООО «ТД                                     Вишневогорский ГОК»</t>
  </si>
  <si>
    <t>ИТОГО:</t>
  </si>
  <si>
    <t xml:space="preserve">ООО «ЭНЕРГОПРАЙС» </t>
  </si>
  <si>
    <t xml:space="preserve">ООО Агрокомплекс "Чурилово" </t>
  </si>
  <si>
    <t xml:space="preserve">ООО «Перспектива»                                                </t>
  </si>
  <si>
    <t xml:space="preserve">АО «Челябоблкоммунэнерго»                            </t>
  </si>
  <si>
    <t>Июль 2021г.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</si>
</sst>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000"/>
    <numFmt numFmtId="180" formatCode="#,##0.000000"/>
    <numFmt numFmtId="181" formatCode="#,##0.0000000"/>
    <numFmt numFmtId="182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b/>
      <sz val="13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1" fillId="0" borderId="0" xfId="0" applyFont="1" applyFill="1" applyAlignment="1">
      <alignment horizontal="left" wrapText="1"/>
    </xf>
    <xf numFmtId="0" fontId="42" fillId="0" borderId="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49" fontId="41" fillId="0" borderId="0" xfId="0" applyNumberFormat="1" applyFont="1" applyFill="1" applyAlignment="1">
      <alignment horizontal="left" wrapText="1"/>
    </xf>
    <xf numFmtId="172" fontId="42" fillId="0" borderId="0" xfId="0" applyNumberFormat="1" applyFont="1" applyFill="1" applyBorder="1" applyAlignment="1">
      <alignment horizontal="right" wrapText="1"/>
    </xf>
    <xf numFmtId="0" fontId="41" fillId="0" borderId="0" xfId="0" applyFont="1" applyFill="1" applyAlignment="1">
      <alignment/>
    </xf>
    <xf numFmtId="0" fontId="43" fillId="0" borderId="0" xfId="0" applyFont="1" applyFill="1" applyAlignment="1">
      <alignment horizontal="left"/>
    </xf>
    <xf numFmtId="172" fontId="44" fillId="0" borderId="10" xfId="0" applyNumberFormat="1" applyFont="1" applyFill="1" applyBorder="1" applyAlignment="1">
      <alignment horizontal="right" wrapText="1"/>
    </xf>
    <xf numFmtId="0" fontId="44" fillId="0" borderId="10" xfId="0" applyFont="1" applyFill="1" applyBorder="1" applyAlignment="1">
      <alignment horizontal="right" wrapText="1"/>
    </xf>
    <xf numFmtId="4" fontId="45" fillId="0" borderId="10" xfId="0" applyNumberFormat="1" applyFont="1" applyFill="1" applyBorder="1" applyAlignment="1">
      <alignment horizontal="right" wrapText="1"/>
    </xf>
    <xf numFmtId="0" fontId="44" fillId="0" borderId="11" xfId="0" applyFont="1" applyFill="1" applyBorder="1" applyAlignment="1">
      <alignment horizontal="right" wrapText="1"/>
    </xf>
    <xf numFmtId="0" fontId="44" fillId="0" borderId="12" xfId="0" applyFont="1" applyFill="1" applyBorder="1" applyAlignment="1">
      <alignment horizontal="right" wrapText="1"/>
    </xf>
    <xf numFmtId="4" fontId="45" fillId="0" borderId="12" xfId="0" applyNumberFormat="1" applyFont="1" applyFill="1" applyBorder="1" applyAlignment="1">
      <alignment horizontal="right" wrapText="1"/>
    </xf>
    <xf numFmtId="0" fontId="44" fillId="0" borderId="13" xfId="0" applyFont="1" applyFill="1" applyBorder="1" applyAlignment="1">
      <alignment horizontal="right" wrapText="1"/>
    </xf>
    <xf numFmtId="173" fontId="44" fillId="0" borderId="12" xfId="0" applyNumberFormat="1" applyFont="1" applyFill="1" applyBorder="1" applyAlignment="1">
      <alignment horizontal="right" wrapText="1"/>
    </xf>
    <xf numFmtId="0" fontId="45" fillId="0" borderId="14" xfId="0" applyFont="1" applyFill="1" applyBorder="1" applyAlignment="1">
      <alignment horizontal="right" wrapText="1"/>
    </xf>
    <xf numFmtId="0" fontId="45" fillId="0" borderId="15" xfId="0" applyFont="1" applyFill="1" applyBorder="1" applyAlignment="1">
      <alignment horizontal="right" wrapText="1"/>
    </xf>
    <xf numFmtId="0" fontId="44" fillId="0" borderId="14" xfId="0" applyFont="1" applyFill="1" applyBorder="1" applyAlignment="1">
      <alignment horizontal="right" wrapText="1"/>
    </xf>
    <xf numFmtId="172" fontId="46" fillId="0" borderId="10" xfId="0" applyNumberFormat="1" applyFont="1" applyFill="1" applyBorder="1" applyAlignment="1">
      <alignment horizontal="right" wrapText="1"/>
    </xf>
    <xf numFmtId="0" fontId="46" fillId="0" borderId="11" xfId="0" applyFont="1" applyFill="1" applyBorder="1" applyAlignment="1">
      <alignment horizontal="right" wrapText="1"/>
    </xf>
    <xf numFmtId="0" fontId="44" fillId="0" borderId="0" xfId="0" applyFont="1" applyFill="1" applyBorder="1" applyAlignment="1">
      <alignment horizontal="right" wrapText="1"/>
    </xf>
    <xf numFmtId="173" fontId="46" fillId="0" borderId="12" xfId="0" applyNumberFormat="1" applyFont="1" applyFill="1" applyBorder="1" applyAlignment="1">
      <alignment horizontal="right" wrapText="1"/>
    </xf>
    <xf numFmtId="0" fontId="46" fillId="0" borderId="13" xfId="0" applyFont="1" applyFill="1" applyBorder="1" applyAlignment="1">
      <alignment horizontal="right" wrapText="1"/>
    </xf>
    <xf numFmtId="0" fontId="47" fillId="0" borderId="0" xfId="0" applyFont="1" applyFill="1" applyAlignment="1">
      <alignment wrapText="1"/>
    </xf>
    <xf numFmtId="0" fontId="47" fillId="0" borderId="0" xfId="0" applyFont="1" applyFill="1" applyAlignment="1">
      <alignment horizontal="left" wrapText="1"/>
    </xf>
    <xf numFmtId="0" fontId="48" fillId="0" borderId="16" xfId="0" applyFont="1" applyFill="1" applyBorder="1" applyAlignment="1">
      <alignment vertical="top" wrapText="1"/>
    </xf>
    <xf numFmtId="172" fontId="45" fillId="0" borderId="10" xfId="0" applyNumberFormat="1" applyFont="1" applyFill="1" applyBorder="1" applyAlignment="1">
      <alignment horizontal="right" wrapText="1"/>
    </xf>
    <xf numFmtId="172" fontId="45" fillId="0" borderId="17" xfId="0" applyNumberFormat="1" applyFont="1" applyFill="1" applyBorder="1" applyAlignment="1">
      <alignment horizontal="right" wrapText="1"/>
    </xf>
    <xf numFmtId="0" fontId="45" fillId="0" borderId="17" xfId="0" applyFont="1" applyFill="1" applyBorder="1" applyAlignment="1">
      <alignment horizontal="right" wrapText="1"/>
    </xf>
    <xf numFmtId="4" fontId="45" fillId="0" borderId="17" xfId="0" applyNumberFormat="1" applyFont="1" applyFill="1" applyBorder="1" applyAlignment="1">
      <alignment horizontal="right" wrapText="1"/>
    </xf>
    <xf numFmtId="172" fontId="45" fillId="0" borderId="18" xfId="0" applyNumberFormat="1" applyFont="1" applyFill="1" applyBorder="1" applyAlignment="1">
      <alignment horizontal="right" wrapText="1"/>
    </xf>
    <xf numFmtId="0" fontId="45" fillId="0" borderId="18" xfId="0" applyFont="1" applyFill="1" applyBorder="1" applyAlignment="1">
      <alignment horizontal="right" wrapText="1"/>
    </xf>
    <xf numFmtId="4" fontId="45" fillId="0" borderId="19" xfId="0" applyNumberFormat="1" applyFont="1" applyFill="1" applyBorder="1" applyAlignment="1">
      <alignment horizontal="right" wrapText="1"/>
    </xf>
    <xf numFmtId="4" fontId="45" fillId="0" borderId="20" xfId="0" applyNumberFormat="1" applyFont="1" applyFill="1" applyBorder="1" applyAlignment="1">
      <alignment horizontal="right" wrapText="1"/>
    </xf>
    <xf numFmtId="172" fontId="44" fillId="0" borderId="12" xfId="0" applyNumberFormat="1" applyFont="1" applyFill="1" applyBorder="1" applyAlignment="1">
      <alignment horizontal="right" wrapText="1"/>
    </xf>
    <xf numFmtId="0" fontId="49" fillId="0" borderId="0" xfId="0" applyFont="1" applyFill="1" applyAlignment="1">
      <alignment horizontal="right"/>
    </xf>
    <xf numFmtId="172" fontId="44" fillId="0" borderId="17" xfId="0" applyNumberFormat="1" applyFont="1" applyFill="1" applyBorder="1" applyAlignment="1">
      <alignment horizontal="right" wrapText="1"/>
    </xf>
    <xf numFmtId="0" fontId="44" fillId="0" borderId="17" xfId="0" applyFont="1" applyFill="1" applyBorder="1" applyAlignment="1">
      <alignment horizontal="right" wrapText="1"/>
    </xf>
    <xf numFmtId="172" fontId="45" fillId="0" borderId="21" xfId="0" applyNumberFormat="1" applyFont="1" applyFill="1" applyBorder="1" applyAlignment="1">
      <alignment horizontal="right" wrapText="1"/>
    </xf>
    <xf numFmtId="0" fontId="49" fillId="0" borderId="0" xfId="0" applyFont="1" applyFill="1" applyAlignment="1">
      <alignment horizontal="left"/>
    </xf>
    <xf numFmtId="4" fontId="45" fillId="0" borderId="21" xfId="0" applyNumberFormat="1" applyFont="1" applyFill="1" applyBorder="1" applyAlignment="1">
      <alignment horizontal="right" wrapText="1"/>
    </xf>
    <xf numFmtId="0" fontId="41" fillId="0" borderId="0" xfId="0" applyFont="1" applyFill="1" applyBorder="1" applyAlignment="1">
      <alignment vertical="top" wrapText="1"/>
    </xf>
    <xf numFmtId="0" fontId="5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45" fillId="0" borderId="22" xfId="0" applyFont="1" applyFill="1" applyBorder="1" applyAlignment="1">
      <alignment horizontal="left" vertical="top" wrapText="1"/>
    </xf>
    <xf numFmtId="0" fontId="45" fillId="0" borderId="23" xfId="0" applyFont="1" applyFill="1" applyBorder="1" applyAlignment="1">
      <alignment horizontal="left" vertical="top" wrapText="1"/>
    </xf>
    <xf numFmtId="0" fontId="45" fillId="0" borderId="23" xfId="0" applyFont="1" applyFill="1" applyBorder="1" applyAlignment="1">
      <alignment vertical="top" wrapText="1"/>
    </xf>
    <xf numFmtId="0" fontId="45" fillId="0" borderId="24" xfId="0" applyFont="1" applyFill="1" applyBorder="1" applyAlignment="1">
      <alignment vertical="top" wrapText="1"/>
    </xf>
    <xf numFmtId="0" fontId="48" fillId="0" borderId="25" xfId="0" applyFont="1" applyFill="1" applyBorder="1" applyAlignment="1">
      <alignment vertical="top" wrapText="1"/>
    </xf>
    <xf numFmtId="0" fontId="48" fillId="0" borderId="24" xfId="0" applyFont="1" applyFill="1" applyBorder="1" applyAlignment="1">
      <alignment vertical="top" wrapText="1"/>
    </xf>
    <xf numFmtId="0" fontId="48" fillId="0" borderId="26" xfId="0" applyFont="1" applyFill="1" applyBorder="1" applyAlignment="1">
      <alignment horizontal="center" vertical="top" wrapText="1"/>
    </xf>
    <xf numFmtId="0" fontId="48" fillId="0" borderId="27" xfId="0" applyFont="1" applyFill="1" applyBorder="1" applyAlignment="1">
      <alignment horizontal="center" vertical="top" wrapText="1"/>
    </xf>
    <xf numFmtId="0" fontId="48" fillId="0" borderId="28" xfId="0" applyFont="1" applyFill="1" applyBorder="1" applyAlignment="1">
      <alignment horizontal="center" vertical="top" wrapText="1"/>
    </xf>
    <xf numFmtId="0" fontId="45" fillId="0" borderId="25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52;&#1047;%2007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4;%20&#1042;&#1043;&#1054;&#1050;%20072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77;&#1088;&#1089;&#1087;&#1077;&#1082;&#1090;&#1080;&#1074;&#1072;%2007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83;&#1072;&#1090;&#1084;&#1072;&#1096;%20072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6;&#1040;&#1049;&#1057;072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63;&#1091;&#1088;&#1080;&#1083;&#1086;&#1074;&#1086;%20072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63;&#1054;&#1050;&#1069;%2007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erverReportInfo_&amp;!()$bbQ"/>
      <sheetName val="активная"/>
      <sheetName val="реактивная"/>
      <sheetName val="потери"/>
      <sheetName val="баланс"/>
      <sheetName val="Энергоинвест"/>
      <sheetName val="расчет"/>
      <sheetName val="АТС"/>
      <sheetName val="акт учета перетоков"/>
    </sheetNames>
    <sheetDataSet>
      <sheetData sheetId="6">
        <row r="762">
          <cell r="AN762">
            <v>1.2281900000000001</v>
          </cell>
          <cell r="AO762">
            <v>2907010</v>
          </cell>
        </row>
        <row r="763">
          <cell r="AN763">
            <v>768636.46</v>
          </cell>
          <cell r="AO763">
            <v>2.691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филь №0010050279 яч.409 ГПП "/>
      <sheetName val="Профиль №0807125089 ГПА-6 ЭЦ"/>
      <sheetName val="Профиль №0807125219 ГПА-5 ЭЦ "/>
      <sheetName val="Профиль №0809111244  яч.8 ЭЦ "/>
      <sheetName val="Профиль №0812100370 яч.10 ЭЦ"/>
      <sheetName val="Диаграмма1"/>
      <sheetName val="проверка"/>
      <sheetName val="расчет"/>
      <sheetName val="АТС"/>
      <sheetName val="Акт учета перетоков"/>
    </sheetNames>
    <sheetDataSet>
      <sheetData sheetId="7">
        <row r="761">
          <cell r="L761">
            <v>1.2157</v>
          </cell>
          <cell r="M761">
            <v>199142</v>
          </cell>
        </row>
        <row r="762">
          <cell r="L762">
            <v>760793.23</v>
          </cell>
          <cell r="M762">
            <v>0.213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serverReportInfo_&amp;!()$bbQ"/>
      <sheetName val="активная"/>
      <sheetName val="генераторы прием"/>
      <sheetName val="АТС"/>
      <sheetName val="Приложение 11"/>
      <sheetName val="акт учета перетоков ГП"/>
      <sheetName val="почасовой акт НЭСК"/>
      <sheetName val="почасовой акт ОЭС"/>
      <sheetName val="почасовй акт ЧРДУ"/>
    </sheetNames>
    <sheetDataSet>
      <sheetData sheetId="1">
        <row r="762">
          <cell r="BQ762">
            <v>1.3218699999999999</v>
          </cell>
          <cell r="BR762">
            <v>1766229</v>
          </cell>
        </row>
        <row r="763">
          <cell r="BQ763">
            <v>784322.92</v>
          </cell>
          <cell r="BR763">
            <v>6.335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bserverReportInfo_&amp;!()$bbQ"/>
      <sheetName val="расчет"/>
      <sheetName val="АТС"/>
      <sheetName val="акт учета перетоков"/>
    </sheetNames>
    <sheetDataSet>
      <sheetData sheetId="1">
        <row r="762">
          <cell r="AL762">
            <v>1.1548399999999999</v>
          </cell>
          <cell r="AM762">
            <v>39233</v>
          </cell>
        </row>
        <row r="763">
          <cell r="AL763">
            <v>768636.46</v>
          </cell>
          <cell r="AM763">
            <v>0.01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bserverReportInfo_&amp;!()$bbQ"/>
      <sheetName val="активная"/>
      <sheetName val="потери"/>
      <sheetName val="АТС"/>
      <sheetName val="акт учета перетоков"/>
      <sheetName val="свод по показаниям"/>
    </sheetNames>
    <sheetDataSet>
      <sheetData sheetId="1">
        <row r="762">
          <cell r="BH762">
            <v>1.11142</v>
          </cell>
          <cell r="BI762">
            <v>40881</v>
          </cell>
        </row>
        <row r="763">
          <cell r="BH763">
            <v>737263.54</v>
          </cell>
          <cell r="BI763">
            <v>0.008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bserverReportInfo_&amp;!()$bbQ"/>
      <sheetName val="расчет"/>
      <sheetName val="АТС"/>
      <sheetName val="акт учета перетоков"/>
      <sheetName val="Профили для расчета"/>
    </sheetNames>
    <sheetDataSet>
      <sheetData sheetId="1">
        <row r="762">
          <cell r="AM762">
            <v>1.21523</v>
          </cell>
          <cell r="AN762">
            <v>2087418</v>
          </cell>
        </row>
        <row r="763">
          <cell r="AM763">
            <v>760793.23</v>
          </cell>
          <cell r="AN763">
            <v>5.339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bserverReportInfo_&amp;!()$bbQ"/>
      <sheetName val="активная"/>
      <sheetName val="потери"/>
      <sheetName val="АТС"/>
      <sheetName val="акт учета перетоков"/>
    </sheetNames>
    <sheetDataSet>
      <sheetData sheetId="1">
        <row r="762">
          <cell r="AB762">
            <v>0</v>
          </cell>
        </row>
        <row r="763">
          <cell r="AB76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115" zoomScaleNormal="115" zoomScaleSheetLayoutView="130" zoomScalePageLayoutView="0" workbookViewId="0" topLeftCell="A1">
      <selection activeCell="D24" sqref="D24"/>
    </sheetView>
  </sheetViews>
  <sheetFormatPr defaultColWidth="9.140625" defaultRowHeight="15"/>
  <cols>
    <col min="1" max="1" width="5.28125" style="3" customWidth="1"/>
    <col min="2" max="2" width="33.140625" style="3" customWidth="1"/>
    <col min="3" max="3" width="18.00390625" style="3" customWidth="1"/>
    <col min="4" max="4" width="11.28125" style="3" customWidth="1"/>
    <col min="5" max="5" width="18.421875" style="3" customWidth="1"/>
    <col min="6" max="6" width="15.28125" style="3" customWidth="1"/>
    <col min="7" max="7" width="11.140625" style="3" customWidth="1"/>
    <col min="8" max="16384" width="9.140625" style="3" customWidth="1"/>
  </cols>
  <sheetData>
    <row r="1" spans="1:12" ht="15" customHeight="1" thickBot="1">
      <c r="A1" s="25"/>
      <c r="B1" s="45" t="s">
        <v>15</v>
      </c>
      <c r="C1" s="4"/>
      <c r="D1" s="1"/>
      <c r="E1" s="1"/>
      <c r="F1" s="1"/>
      <c r="G1" s="25"/>
      <c r="H1" s="25"/>
      <c r="I1" s="25"/>
      <c r="J1" s="24"/>
      <c r="K1" s="24"/>
      <c r="L1" s="24"/>
    </row>
    <row r="2" spans="2:6" ht="21" customHeight="1" thickBot="1">
      <c r="B2" s="26" t="s">
        <v>0</v>
      </c>
      <c r="C2" s="52" t="s">
        <v>1</v>
      </c>
      <c r="D2" s="54"/>
      <c r="E2" s="52" t="s">
        <v>2</v>
      </c>
      <c r="F2" s="53"/>
    </row>
    <row r="3" spans="2:6" ht="15" customHeight="1">
      <c r="B3" s="55" t="s">
        <v>3</v>
      </c>
      <c r="C3" s="8">
        <f>'[1]расчет'!$AO$762/1000</f>
        <v>2907.01</v>
      </c>
      <c r="D3" s="9" t="s">
        <v>5</v>
      </c>
      <c r="E3" s="10">
        <f>'[1]расчет'!$AN$762*1000</f>
        <v>1228.19</v>
      </c>
      <c r="F3" s="11" t="s">
        <v>7</v>
      </c>
    </row>
    <row r="4" spans="2:6" ht="15.75" thickBot="1">
      <c r="B4" s="49"/>
      <c r="C4" s="15">
        <f>'[1]расчет'!$AO$763</f>
        <v>2.691</v>
      </c>
      <c r="D4" s="12" t="s">
        <v>6</v>
      </c>
      <c r="E4" s="13">
        <f>'[1]расчет'!$AN$763</f>
        <v>768636.46</v>
      </c>
      <c r="F4" s="14" t="s">
        <v>8</v>
      </c>
    </row>
    <row r="5" spans="2:6" ht="15" customHeight="1">
      <c r="B5" s="55" t="s">
        <v>9</v>
      </c>
      <c r="C5" s="27">
        <f>'[2]расчет'!$M$761/1000</f>
        <v>199.142</v>
      </c>
      <c r="D5" s="9" t="s">
        <v>5</v>
      </c>
      <c r="E5" s="10">
        <f>'[2]расчет'!$L$761*1000</f>
        <v>1215.7</v>
      </c>
      <c r="F5" s="11" t="s">
        <v>7</v>
      </c>
    </row>
    <row r="6" spans="2:6" ht="15.75" thickBot="1">
      <c r="B6" s="49"/>
      <c r="C6" s="35">
        <f>'[2]расчет'!$M$762</f>
        <v>0.213</v>
      </c>
      <c r="D6" s="12" t="s">
        <v>6</v>
      </c>
      <c r="E6" s="13">
        <f>'[2]расчет'!$L$762</f>
        <v>760793.23</v>
      </c>
      <c r="F6" s="14" t="s">
        <v>8</v>
      </c>
    </row>
    <row r="7" spans="2:6" ht="15">
      <c r="B7" s="46" t="s">
        <v>13</v>
      </c>
      <c r="C7" s="28">
        <f>'[3]активная'!$BR$762/1000</f>
        <v>1766.229</v>
      </c>
      <c r="D7" s="29" t="s">
        <v>5</v>
      </c>
      <c r="E7" s="30">
        <f>'[3]активная'!$BQ$762*1000</f>
        <v>1321.87</v>
      </c>
      <c r="F7" s="16" t="s">
        <v>7</v>
      </c>
    </row>
    <row r="8" spans="2:6" ht="15.75" thickBot="1">
      <c r="B8" s="47"/>
      <c r="C8" s="31">
        <f>'[3]активная'!$BR$763</f>
        <v>6.335</v>
      </c>
      <c r="D8" s="32" t="s">
        <v>6</v>
      </c>
      <c r="E8" s="13">
        <f>'[3]активная'!$BQ$763</f>
        <v>784322.92</v>
      </c>
      <c r="F8" s="17" t="s">
        <v>8</v>
      </c>
    </row>
    <row r="9" spans="2:6" ht="15">
      <c r="B9" s="55" t="s">
        <v>4</v>
      </c>
      <c r="C9" s="8">
        <f>'[4]расчет'!$AM$762/1000</f>
        <v>39.233</v>
      </c>
      <c r="D9" s="9" t="s">
        <v>5</v>
      </c>
      <c r="E9" s="10">
        <f>'[4]расчет'!$AL$762*1000</f>
        <v>1154.84</v>
      </c>
      <c r="F9" s="11" t="s">
        <v>7</v>
      </c>
    </row>
    <row r="10" spans="2:6" ht="15.75" thickBot="1">
      <c r="B10" s="49"/>
      <c r="C10" s="35">
        <f>'[4]расчет'!$AM$763</f>
        <v>0.01</v>
      </c>
      <c r="D10" s="12" t="s">
        <v>6</v>
      </c>
      <c r="E10" s="33">
        <f>'[4]расчет'!$AL$763</f>
        <v>768636.46</v>
      </c>
      <c r="F10" s="14" t="s">
        <v>8</v>
      </c>
    </row>
    <row r="11" spans="2:6" ht="15" customHeight="1">
      <c r="B11" s="55" t="s">
        <v>14</v>
      </c>
      <c r="C11" s="8">
        <f>'[7]активная'!$AB$762/1000</f>
        <v>0</v>
      </c>
      <c r="D11" s="9" t="s">
        <v>5</v>
      </c>
      <c r="E11" s="34">
        <v>0</v>
      </c>
      <c r="F11" s="11" t="s">
        <v>7</v>
      </c>
    </row>
    <row r="12" spans="2:6" ht="15.75" thickBot="1">
      <c r="B12" s="49"/>
      <c r="C12" s="35">
        <f>'[7]активная'!$AB$763</f>
        <v>0</v>
      </c>
      <c r="D12" s="12" t="s">
        <v>6</v>
      </c>
      <c r="E12" s="33">
        <v>0</v>
      </c>
      <c r="F12" s="14" t="s">
        <v>8</v>
      </c>
    </row>
    <row r="13" spans="1:6" ht="15.75">
      <c r="A13" s="36"/>
      <c r="B13" s="48" t="s">
        <v>11</v>
      </c>
      <c r="C13" s="37">
        <f>'[5]активная'!$BI$762/1000</f>
        <v>40.881</v>
      </c>
      <c r="D13" s="38" t="s">
        <v>5</v>
      </c>
      <c r="E13" s="39">
        <f>'[5]активная'!$BH$762*1000</f>
        <v>1111.42</v>
      </c>
      <c r="F13" s="18" t="s">
        <v>7</v>
      </c>
    </row>
    <row r="14" spans="1:6" ht="15.75" customHeight="1" thickBot="1">
      <c r="A14" s="40"/>
      <c r="B14" s="49"/>
      <c r="C14" s="35">
        <f>'[5]активная'!$BI$763</f>
        <v>0.008</v>
      </c>
      <c r="D14" s="12" t="s">
        <v>6</v>
      </c>
      <c r="E14" s="33">
        <f>'[5]активная'!$BH$763</f>
        <v>737263.54</v>
      </c>
      <c r="F14" s="14" t="s">
        <v>8</v>
      </c>
    </row>
    <row r="15" spans="1:6" ht="15.75">
      <c r="A15" s="40"/>
      <c r="B15" s="48" t="s">
        <v>12</v>
      </c>
      <c r="C15" s="37">
        <f>'[6]расчет'!$AN$762/1000</f>
        <v>2087.418</v>
      </c>
      <c r="D15" s="38" t="s">
        <v>5</v>
      </c>
      <c r="E15" s="41">
        <f>'[6]расчет'!$AM$762*1000</f>
        <v>1215.23</v>
      </c>
      <c r="F15" s="18" t="s">
        <v>7</v>
      </c>
    </row>
    <row r="16" spans="1:6" ht="16.5" thickBot="1">
      <c r="A16" s="40"/>
      <c r="B16" s="49"/>
      <c r="C16" s="35">
        <f>'[6]расчет'!$AN$763</f>
        <v>5.339</v>
      </c>
      <c r="D16" s="12" t="s">
        <v>6</v>
      </c>
      <c r="E16" s="33">
        <f>'[6]расчет'!$AM$763</f>
        <v>760793.23</v>
      </c>
      <c r="F16" s="14" t="s">
        <v>8</v>
      </c>
    </row>
    <row r="17" spans="1:6" ht="15.75">
      <c r="A17" s="40"/>
      <c r="B17" s="50" t="s">
        <v>10</v>
      </c>
      <c r="C17" s="19">
        <f>C3+C5+C7+C9+C11+C13+C15</f>
        <v>7039.9130000000005</v>
      </c>
      <c r="D17" s="20" t="s">
        <v>5</v>
      </c>
      <c r="E17" s="21"/>
      <c r="F17" s="21"/>
    </row>
    <row r="18" spans="1:6" ht="16.5" thickBot="1">
      <c r="A18" s="40"/>
      <c r="B18" s="51"/>
      <c r="C18" s="22">
        <f>C4+C6+C8+C10+C12+C14+C16</f>
        <v>14.596</v>
      </c>
      <c r="D18" s="23" t="s">
        <v>6</v>
      </c>
      <c r="E18" s="21"/>
      <c r="F18" s="2"/>
    </row>
    <row r="19" spans="2:6" ht="15">
      <c r="B19" s="42"/>
      <c r="C19" s="2"/>
      <c r="D19" s="2"/>
      <c r="E19" s="2"/>
      <c r="F19" s="2"/>
    </row>
    <row r="20" spans="1:6" ht="15.75">
      <c r="A20" s="40"/>
      <c r="B20" s="42"/>
      <c r="C20" s="5"/>
      <c r="D20" s="2"/>
      <c r="E20" s="2"/>
      <c r="F20" s="2"/>
    </row>
    <row r="21" spans="1:6" ht="16.5">
      <c r="A21" s="40"/>
      <c r="B21" s="7"/>
      <c r="C21" s="6"/>
      <c r="D21" s="6"/>
      <c r="E21" s="7"/>
      <c r="F21" s="6"/>
    </row>
    <row r="22" spans="2:6" ht="15">
      <c r="B22" s="6"/>
      <c r="C22" s="6"/>
      <c r="D22" s="6"/>
      <c r="E22" s="6"/>
      <c r="F22" s="6"/>
    </row>
    <row r="23" spans="2:6" ht="15">
      <c r="B23" s="6"/>
      <c r="C23" s="6"/>
      <c r="D23" s="6"/>
      <c r="E23" s="6"/>
      <c r="F23" s="6"/>
    </row>
    <row r="24" spans="2:6" ht="15">
      <c r="B24" s="43"/>
      <c r="C24" s="6"/>
      <c r="D24" s="6"/>
      <c r="E24" s="6"/>
      <c r="F24" s="6"/>
    </row>
    <row r="25" spans="2:6" ht="13.5" customHeight="1">
      <c r="B25" s="43"/>
      <c r="C25" s="6"/>
      <c r="D25" s="6"/>
      <c r="E25" s="6"/>
      <c r="F25" s="6"/>
    </row>
    <row r="26" spans="2:6" ht="12.75" customHeight="1">
      <c r="B26" s="44"/>
      <c r="C26" s="6"/>
      <c r="D26" s="6"/>
      <c r="E26" s="6"/>
      <c r="F26" s="6"/>
    </row>
    <row r="27" spans="2:6" ht="15">
      <c r="B27" s="6"/>
      <c r="C27" s="6"/>
      <c r="D27" s="6"/>
      <c r="E27" s="6"/>
      <c r="F27" s="6"/>
    </row>
  </sheetData>
  <sheetProtection/>
  <mergeCells count="10">
    <mergeCell ref="B7:B8"/>
    <mergeCell ref="B13:B14"/>
    <mergeCell ref="B17:B18"/>
    <mergeCell ref="E2:F2"/>
    <mergeCell ref="C2:D2"/>
    <mergeCell ref="B15:B16"/>
    <mergeCell ref="B9:B10"/>
    <mergeCell ref="B11:B12"/>
    <mergeCell ref="B3:B4"/>
    <mergeCell ref="B5:B6"/>
  </mergeCells>
  <printOptions/>
  <pageMargins left="0" right="0" top="0" bottom="0" header="0" footer="0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Пономарева Светлана Борисовна</dc:creator>
  <cp:keywords/>
  <dc:description/>
  <cp:lastModifiedBy>Пономарева Светлана Борисовна</cp:lastModifiedBy>
  <cp:lastPrinted>2020-05-12T06:33:58Z</cp:lastPrinted>
  <dcterms:created xsi:type="dcterms:W3CDTF">2017-01-11T10:07:03Z</dcterms:created>
  <dcterms:modified xsi:type="dcterms:W3CDTF">2021-08-16T06:37:25Z</dcterms:modified>
  <cp:category/>
  <cp:version/>
  <cp:contentType/>
  <cp:contentStatus/>
</cp:coreProperties>
</file>